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d/mm/yyyy"/>
    <numFmt numFmtId="167" formatCode="#,##0.00 &quot;€&quot;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7A8496"/>
    </font>
    <font>
      <b val="1"/>
      <color rgb="00FFFFFF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E4FD8"/>
      </patternFill>
    </fill>
    <fill>
      <patternFill patternType="solid">
        <fgColor rgb="00EAEDF3"/>
      </patternFill>
    </fill>
  </fills>
  <borders count="2">
    <border>
      <left/>
      <right/>
      <top/>
      <bottom/>
      <diagonal/>
    </border>
    <border>
      <left style="thin">
        <color rgb="00C3CAD8"/>
      </left>
      <right style="thin">
        <color rgb="00C3CAD8"/>
      </right>
      <top style="thin">
        <color rgb="00C3CAD8"/>
      </top>
      <bottom style="thin">
        <color rgb="00C3CA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0" borderId="0" pivotButton="0" quotePrefix="0" xfId="0"/>
    <xf numFmtId="0" fontId="4" fillId="3" borderId="0" pivotButton="0" quotePrefix="0" xfId="0"/>
    <xf numFmtId="167" fontId="0" fillId="0" borderId="0" pivotButton="0" quotePrefix="0" xfId="0"/>
    <xf numFmtId="0" fontId="5" fillId="0" borderId="0" pivotButton="0" quotePrefix="0" xfId="0"/>
    <xf numFmtId="0" fontId="3" fillId="2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EA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14" customWidth="1" min="4" max="4"/>
    <col width="14" customWidth="1" min="5" max="5"/>
    <col width="10" customWidth="1" min="6" max="6"/>
    <col width="10" customWidth="1" min="7" max="7"/>
    <col width="12" customWidth="1" min="8" max="8"/>
    <col width="12" customWidth="1" min="9" max="9"/>
    <col width="12" customWidth="1" min="10" max="10"/>
    <col width="30" customWidth="1" min="11" max="11"/>
  </cols>
  <sheetData>
    <row r="1">
      <c r="A1" s="1" t="inlineStr">
        <is>
          <t>COMPTE RENDU D'ACTIVITÉ (CRA)</t>
        </is>
      </c>
    </row>
    <row r="2">
      <c r="A2" t="inlineStr">
        <is>
          <t>Consultant :</t>
        </is>
      </c>
      <c r="B2" t="inlineStr"/>
      <c r="D2" t="inlineStr">
        <is>
          <t>Société / client :</t>
        </is>
      </c>
      <c r="E2" t="inlineStr"/>
    </row>
    <row r="3">
      <c r="A3" t="inlineStr">
        <is>
          <t>Mois (1er jour) :</t>
        </is>
      </c>
      <c r="B3" s="2" t="n">
        <v>46266</v>
      </c>
      <c r="D3" t="inlineStr">
        <is>
          <t>TJM (€ HT) :</t>
        </is>
      </c>
      <c r="E3" t="n">
        <v>0</v>
      </c>
    </row>
    <row r="4">
      <c r="A4" s="3" t="inlineStr">
        <is>
          <t>Saisissez 1 (journée), 0,5 (demi-journée) ou laissez vide. Les week-ends sont grisés ; ajoutez les jours fériés à la main.</t>
        </is>
      </c>
    </row>
    <row r="6">
      <c r="A6" s="4" t="inlineStr">
        <is>
          <t>Jour</t>
        </is>
      </c>
      <c r="B6" s="4" t="inlineStr">
        <is>
          <t>Date</t>
        </is>
      </c>
      <c r="C6" s="4" t="inlineStr">
        <is>
          <t>Mission 1</t>
        </is>
      </c>
      <c r="D6" s="4" t="inlineStr">
        <is>
          <t>Mission 2</t>
        </is>
      </c>
      <c r="E6" s="4" t="inlineStr">
        <is>
          <t>Mission 3</t>
        </is>
      </c>
      <c r="F6" s="4" t="inlineStr">
        <is>
          <t>CP</t>
        </is>
      </c>
      <c r="G6" s="4" t="inlineStr">
        <is>
          <t>RTT</t>
        </is>
      </c>
      <c r="H6" s="4" t="inlineStr">
        <is>
          <t>Maladie</t>
        </is>
      </c>
      <c r="I6" s="4" t="inlineStr">
        <is>
          <t>Formation</t>
        </is>
      </c>
      <c r="J6" s="4" t="inlineStr">
        <is>
          <t>Total jour</t>
        </is>
      </c>
      <c r="K6" s="4" t="inlineStr">
        <is>
          <t>Commentaire</t>
        </is>
      </c>
    </row>
    <row r="7">
      <c r="A7" s="5">
        <f>IF(DAY($B$3+0)&lt;DAY($B$3),"",TEXT($B$3+0,"jjj"))</f>
        <v/>
      </c>
      <c r="B7" s="6">
        <f>IF(DAY($B$3+0)&lt;DAY($B$3),"",$B$3+0)</f>
        <v/>
      </c>
      <c r="C7" s="5" t="n"/>
      <c r="D7" s="5" t="n"/>
      <c r="E7" s="5" t="n"/>
      <c r="F7" s="5" t="n"/>
      <c r="G7" s="5" t="n"/>
      <c r="H7" s="5" t="n"/>
      <c r="I7" s="5" t="n"/>
      <c r="J7" s="5">
        <f>SUM(C7:I7)</f>
        <v/>
      </c>
      <c r="K7" s="5" t="n"/>
    </row>
    <row r="8">
      <c r="A8" s="5">
        <f>IF(DAY($B$3+1)&lt;DAY($B$3),"",TEXT($B$3+1,"jjj"))</f>
        <v/>
      </c>
      <c r="B8" s="6">
        <f>IF(DAY($B$3+1)&lt;DAY($B$3),"",$B$3+1)</f>
        <v/>
      </c>
      <c r="C8" s="5" t="n"/>
      <c r="D8" s="5" t="n"/>
      <c r="E8" s="5" t="n"/>
      <c r="F8" s="5" t="n"/>
      <c r="G8" s="5" t="n"/>
      <c r="H8" s="5" t="n"/>
      <c r="I8" s="5" t="n"/>
      <c r="J8" s="5">
        <f>SUM(C8:I8)</f>
        <v/>
      </c>
      <c r="K8" s="5" t="n"/>
    </row>
    <row r="9">
      <c r="A9" s="5">
        <f>IF(DAY($B$3+2)&lt;DAY($B$3),"",TEXT($B$3+2,"jjj"))</f>
        <v/>
      </c>
      <c r="B9" s="6">
        <f>IF(DAY($B$3+2)&lt;DAY($B$3),"",$B$3+2)</f>
        <v/>
      </c>
      <c r="C9" s="5" t="n"/>
      <c r="D9" s="5" t="n"/>
      <c r="E9" s="5" t="n"/>
      <c r="F9" s="5" t="n"/>
      <c r="G9" s="5" t="n"/>
      <c r="H9" s="5" t="n"/>
      <c r="I9" s="5" t="n"/>
      <c r="J9" s="5">
        <f>SUM(C9:I9)</f>
        <v/>
      </c>
      <c r="K9" s="5" t="n"/>
    </row>
    <row r="10">
      <c r="A10" s="5">
        <f>IF(DAY($B$3+3)&lt;DAY($B$3),"",TEXT($B$3+3,"jjj"))</f>
        <v/>
      </c>
      <c r="B10" s="6">
        <f>IF(DAY($B$3+3)&lt;DAY($B$3),"",$B$3+3)</f>
        <v/>
      </c>
      <c r="C10" s="5" t="n"/>
      <c r="D10" s="5" t="n"/>
      <c r="E10" s="5" t="n"/>
      <c r="F10" s="5" t="n"/>
      <c r="G10" s="5" t="n"/>
      <c r="H10" s="5" t="n"/>
      <c r="I10" s="5" t="n"/>
      <c r="J10" s="5">
        <f>SUM(C10:I10)</f>
        <v/>
      </c>
      <c r="K10" s="5" t="n"/>
    </row>
    <row r="11">
      <c r="A11" s="5">
        <f>IF(DAY($B$3+4)&lt;DAY($B$3),"",TEXT($B$3+4,"jjj"))</f>
        <v/>
      </c>
      <c r="B11" s="6">
        <f>IF(DAY($B$3+4)&lt;DAY($B$3),"",$B$3+4)</f>
        <v/>
      </c>
      <c r="C11" s="5" t="n"/>
      <c r="D11" s="5" t="n"/>
      <c r="E11" s="5" t="n"/>
      <c r="F11" s="5" t="n"/>
      <c r="G11" s="5" t="n"/>
      <c r="H11" s="5" t="n"/>
      <c r="I11" s="5" t="n"/>
      <c r="J11" s="5">
        <f>SUM(C11:I11)</f>
        <v/>
      </c>
      <c r="K11" s="5" t="n"/>
    </row>
    <row r="12">
      <c r="A12" s="5">
        <f>IF(DAY($B$3+5)&lt;DAY($B$3),"",TEXT($B$3+5,"jjj"))</f>
        <v/>
      </c>
      <c r="B12" s="6">
        <f>IF(DAY($B$3+5)&lt;DAY($B$3),"",$B$3+5)</f>
        <v/>
      </c>
      <c r="C12" s="5" t="n"/>
      <c r="D12" s="5" t="n"/>
      <c r="E12" s="5" t="n"/>
      <c r="F12" s="5" t="n"/>
      <c r="G12" s="5" t="n"/>
      <c r="H12" s="5" t="n"/>
      <c r="I12" s="5" t="n"/>
      <c r="J12" s="5">
        <f>SUM(C12:I12)</f>
        <v/>
      </c>
      <c r="K12" s="5" t="n"/>
    </row>
    <row r="13">
      <c r="A13" s="5">
        <f>IF(DAY($B$3+6)&lt;DAY($B$3),"",TEXT($B$3+6,"jjj"))</f>
        <v/>
      </c>
      <c r="B13" s="6">
        <f>IF(DAY($B$3+6)&lt;DAY($B$3),"",$B$3+6)</f>
        <v/>
      </c>
      <c r="C13" s="5" t="n"/>
      <c r="D13" s="5" t="n"/>
      <c r="E13" s="5" t="n"/>
      <c r="F13" s="5" t="n"/>
      <c r="G13" s="5" t="n"/>
      <c r="H13" s="5" t="n"/>
      <c r="I13" s="5" t="n"/>
      <c r="J13" s="5">
        <f>SUM(C13:I13)</f>
        <v/>
      </c>
      <c r="K13" s="5" t="n"/>
    </row>
    <row r="14">
      <c r="A14" s="5">
        <f>IF(DAY($B$3+7)&lt;DAY($B$3),"",TEXT($B$3+7,"jjj"))</f>
        <v/>
      </c>
      <c r="B14" s="6">
        <f>IF(DAY($B$3+7)&lt;DAY($B$3),"",$B$3+7)</f>
        <v/>
      </c>
      <c r="C14" s="5" t="n"/>
      <c r="D14" s="5" t="n"/>
      <c r="E14" s="5" t="n"/>
      <c r="F14" s="5" t="n"/>
      <c r="G14" s="5" t="n"/>
      <c r="H14" s="5" t="n"/>
      <c r="I14" s="5" t="n"/>
      <c r="J14" s="5">
        <f>SUM(C14:I14)</f>
        <v/>
      </c>
      <c r="K14" s="5" t="n"/>
    </row>
    <row r="15">
      <c r="A15" s="5">
        <f>IF(DAY($B$3+8)&lt;DAY($B$3),"",TEXT($B$3+8,"jjj"))</f>
        <v/>
      </c>
      <c r="B15" s="6">
        <f>IF(DAY($B$3+8)&lt;DAY($B$3),"",$B$3+8)</f>
        <v/>
      </c>
      <c r="C15" s="5" t="n"/>
      <c r="D15" s="5" t="n"/>
      <c r="E15" s="5" t="n"/>
      <c r="F15" s="5" t="n"/>
      <c r="G15" s="5" t="n"/>
      <c r="H15" s="5" t="n"/>
      <c r="I15" s="5" t="n"/>
      <c r="J15" s="5">
        <f>SUM(C15:I15)</f>
        <v/>
      </c>
      <c r="K15" s="5" t="n"/>
    </row>
    <row r="16">
      <c r="A16" s="5">
        <f>IF(DAY($B$3+9)&lt;DAY($B$3),"",TEXT($B$3+9,"jjj"))</f>
        <v/>
      </c>
      <c r="B16" s="6">
        <f>IF(DAY($B$3+9)&lt;DAY($B$3),"",$B$3+9)</f>
        <v/>
      </c>
      <c r="C16" s="5" t="n"/>
      <c r="D16" s="5" t="n"/>
      <c r="E16" s="5" t="n"/>
      <c r="F16" s="5" t="n"/>
      <c r="G16" s="5" t="n"/>
      <c r="H16" s="5" t="n"/>
      <c r="I16" s="5" t="n"/>
      <c r="J16" s="5">
        <f>SUM(C16:I16)</f>
        <v/>
      </c>
      <c r="K16" s="5" t="n"/>
    </row>
    <row r="17">
      <c r="A17" s="5">
        <f>IF(DAY($B$3+10)&lt;DAY($B$3),"",TEXT($B$3+10,"jjj"))</f>
        <v/>
      </c>
      <c r="B17" s="6">
        <f>IF(DAY($B$3+10)&lt;DAY($B$3),"",$B$3+10)</f>
        <v/>
      </c>
      <c r="C17" s="5" t="n"/>
      <c r="D17" s="5" t="n"/>
      <c r="E17" s="5" t="n"/>
      <c r="F17" s="5" t="n"/>
      <c r="G17" s="5" t="n"/>
      <c r="H17" s="5" t="n"/>
      <c r="I17" s="5" t="n"/>
      <c r="J17" s="5">
        <f>SUM(C17:I17)</f>
        <v/>
      </c>
      <c r="K17" s="5" t="n"/>
    </row>
    <row r="18">
      <c r="A18" s="5">
        <f>IF(DAY($B$3+11)&lt;DAY($B$3),"",TEXT($B$3+11,"jjj"))</f>
        <v/>
      </c>
      <c r="B18" s="6">
        <f>IF(DAY($B$3+11)&lt;DAY($B$3),"",$B$3+11)</f>
        <v/>
      </c>
      <c r="C18" s="5" t="n"/>
      <c r="D18" s="5" t="n"/>
      <c r="E18" s="5" t="n"/>
      <c r="F18" s="5" t="n"/>
      <c r="G18" s="5" t="n"/>
      <c r="H18" s="5" t="n"/>
      <c r="I18" s="5" t="n"/>
      <c r="J18" s="5">
        <f>SUM(C18:I18)</f>
        <v/>
      </c>
      <c r="K18" s="5" t="n"/>
    </row>
    <row r="19">
      <c r="A19" s="5">
        <f>IF(DAY($B$3+12)&lt;DAY($B$3),"",TEXT($B$3+12,"jjj"))</f>
        <v/>
      </c>
      <c r="B19" s="6">
        <f>IF(DAY($B$3+12)&lt;DAY($B$3),"",$B$3+12)</f>
        <v/>
      </c>
      <c r="C19" s="5" t="n"/>
      <c r="D19" s="5" t="n"/>
      <c r="E19" s="5" t="n"/>
      <c r="F19" s="5" t="n"/>
      <c r="G19" s="5" t="n"/>
      <c r="H19" s="5" t="n"/>
      <c r="I19" s="5" t="n"/>
      <c r="J19" s="5">
        <f>SUM(C19:I19)</f>
        <v/>
      </c>
      <c r="K19" s="5" t="n"/>
    </row>
    <row r="20">
      <c r="A20" s="5">
        <f>IF(DAY($B$3+13)&lt;DAY($B$3),"",TEXT($B$3+13,"jjj"))</f>
        <v/>
      </c>
      <c r="B20" s="6">
        <f>IF(DAY($B$3+13)&lt;DAY($B$3),"",$B$3+13)</f>
        <v/>
      </c>
      <c r="C20" s="5" t="n"/>
      <c r="D20" s="5" t="n"/>
      <c r="E20" s="5" t="n"/>
      <c r="F20" s="5" t="n"/>
      <c r="G20" s="5" t="n"/>
      <c r="H20" s="5" t="n"/>
      <c r="I20" s="5" t="n"/>
      <c r="J20" s="5">
        <f>SUM(C20:I20)</f>
        <v/>
      </c>
      <c r="K20" s="5" t="n"/>
    </row>
    <row r="21">
      <c r="A21" s="5">
        <f>IF(DAY($B$3+14)&lt;DAY($B$3),"",TEXT($B$3+14,"jjj"))</f>
        <v/>
      </c>
      <c r="B21" s="6">
        <f>IF(DAY($B$3+14)&lt;DAY($B$3),"",$B$3+14)</f>
        <v/>
      </c>
      <c r="C21" s="5" t="n"/>
      <c r="D21" s="5" t="n"/>
      <c r="E21" s="5" t="n"/>
      <c r="F21" s="5" t="n"/>
      <c r="G21" s="5" t="n"/>
      <c r="H21" s="5" t="n"/>
      <c r="I21" s="5" t="n"/>
      <c r="J21" s="5">
        <f>SUM(C21:I21)</f>
        <v/>
      </c>
      <c r="K21" s="5" t="n"/>
    </row>
    <row r="22">
      <c r="A22" s="5">
        <f>IF(DAY($B$3+15)&lt;DAY($B$3),"",TEXT($B$3+15,"jjj"))</f>
        <v/>
      </c>
      <c r="B22" s="6">
        <f>IF(DAY($B$3+15)&lt;DAY($B$3),"",$B$3+15)</f>
        <v/>
      </c>
      <c r="C22" s="5" t="n"/>
      <c r="D22" s="5" t="n"/>
      <c r="E22" s="5" t="n"/>
      <c r="F22" s="5" t="n"/>
      <c r="G22" s="5" t="n"/>
      <c r="H22" s="5" t="n"/>
      <c r="I22" s="5" t="n"/>
      <c r="J22" s="5">
        <f>SUM(C22:I22)</f>
        <v/>
      </c>
      <c r="K22" s="5" t="n"/>
    </row>
    <row r="23">
      <c r="A23" s="5">
        <f>IF(DAY($B$3+16)&lt;DAY($B$3),"",TEXT($B$3+16,"jjj"))</f>
        <v/>
      </c>
      <c r="B23" s="6">
        <f>IF(DAY($B$3+16)&lt;DAY($B$3),"",$B$3+16)</f>
        <v/>
      </c>
      <c r="C23" s="5" t="n"/>
      <c r="D23" s="5" t="n"/>
      <c r="E23" s="5" t="n"/>
      <c r="F23" s="5" t="n"/>
      <c r="G23" s="5" t="n"/>
      <c r="H23" s="5" t="n"/>
      <c r="I23" s="5" t="n"/>
      <c r="J23" s="5">
        <f>SUM(C23:I23)</f>
        <v/>
      </c>
      <c r="K23" s="5" t="n"/>
    </row>
    <row r="24">
      <c r="A24" s="5">
        <f>IF(DAY($B$3+17)&lt;DAY($B$3),"",TEXT($B$3+17,"jjj"))</f>
        <v/>
      </c>
      <c r="B24" s="6">
        <f>IF(DAY($B$3+17)&lt;DAY($B$3),"",$B$3+17)</f>
        <v/>
      </c>
      <c r="C24" s="5" t="n"/>
      <c r="D24" s="5" t="n"/>
      <c r="E24" s="5" t="n"/>
      <c r="F24" s="5" t="n"/>
      <c r="G24" s="5" t="n"/>
      <c r="H24" s="5" t="n"/>
      <c r="I24" s="5" t="n"/>
      <c r="J24" s="5">
        <f>SUM(C24:I24)</f>
        <v/>
      </c>
      <c r="K24" s="5" t="n"/>
    </row>
    <row r="25">
      <c r="A25" s="5">
        <f>IF(DAY($B$3+18)&lt;DAY($B$3),"",TEXT($B$3+18,"jjj"))</f>
        <v/>
      </c>
      <c r="B25" s="6">
        <f>IF(DAY($B$3+18)&lt;DAY($B$3),"",$B$3+18)</f>
        <v/>
      </c>
      <c r="C25" s="5" t="n"/>
      <c r="D25" s="5" t="n"/>
      <c r="E25" s="5" t="n"/>
      <c r="F25" s="5" t="n"/>
      <c r="G25" s="5" t="n"/>
      <c r="H25" s="5" t="n"/>
      <c r="I25" s="5" t="n"/>
      <c r="J25" s="5">
        <f>SUM(C25:I25)</f>
        <v/>
      </c>
      <c r="K25" s="5" t="n"/>
    </row>
    <row r="26">
      <c r="A26" s="5">
        <f>IF(DAY($B$3+19)&lt;DAY($B$3),"",TEXT($B$3+19,"jjj"))</f>
        <v/>
      </c>
      <c r="B26" s="6">
        <f>IF(DAY($B$3+19)&lt;DAY($B$3),"",$B$3+19)</f>
        <v/>
      </c>
      <c r="C26" s="5" t="n"/>
      <c r="D26" s="5" t="n"/>
      <c r="E26" s="5" t="n"/>
      <c r="F26" s="5" t="n"/>
      <c r="G26" s="5" t="n"/>
      <c r="H26" s="5" t="n"/>
      <c r="I26" s="5" t="n"/>
      <c r="J26" s="5">
        <f>SUM(C26:I26)</f>
        <v/>
      </c>
      <c r="K26" s="5" t="n"/>
    </row>
    <row r="27">
      <c r="A27" s="5">
        <f>IF(DAY($B$3+20)&lt;DAY($B$3),"",TEXT($B$3+20,"jjj"))</f>
        <v/>
      </c>
      <c r="B27" s="6">
        <f>IF(DAY($B$3+20)&lt;DAY($B$3),"",$B$3+20)</f>
        <v/>
      </c>
      <c r="C27" s="5" t="n"/>
      <c r="D27" s="5" t="n"/>
      <c r="E27" s="5" t="n"/>
      <c r="F27" s="5" t="n"/>
      <c r="G27" s="5" t="n"/>
      <c r="H27" s="5" t="n"/>
      <c r="I27" s="5" t="n"/>
      <c r="J27" s="5">
        <f>SUM(C27:I27)</f>
        <v/>
      </c>
      <c r="K27" s="5" t="n"/>
    </row>
    <row r="28">
      <c r="A28" s="5">
        <f>IF(DAY($B$3+21)&lt;DAY($B$3),"",TEXT($B$3+21,"jjj"))</f>
        <v/>
      </c>
      <c r="B28" s="6">
        <f>IF(DAY($B$3+21)&lt;DAY($B$3),"",$B$3+21)</f>
        <v/>
      </c>
      <c r="C28" s="5" t="n"/>
      <c r="D28" s="5" t="n"/>
      <c r="E28" s="5" t="n"/>
      <c r="F28" s="5" t="n"/>
      <c r="G28" s="5" t="n"/>
      <c r="H28" s="5" t="n"/>
      <c r="I28" s="5" t="n"/>
      <c r="J28" s="5">
        <f>SUM(C28:I28)</f>
        <v/>
      </c>
      <c r="K28" s="5" t="n"/>
    </row>
    <row r="29">
      <c r="A29" s="5">
        <f>IF(DAY($B$3+22)&lt;DAY($B$3),"",TEXT($B$3+22,"jjj"))</f>
        <v/>
      </c>
      <c r="B29" s="6">
        <f>IF(DAY($B$3+22)&lt;DAY($B$3),"",$B$3+22)</f>
        <v/>
      </c>
      <c r="C29" s="5" t="n"/>
      <c r="D29" s="5" t="n"/>
      <c r="E29" s="5" t="n"/>
      <c r="F29" s="5" t="n"/>
      <c r="G29" s="5" t="n"/>
      <c r="H29" s="5" t="n"/>
      <c r="I29" s="5" t="n"/>
      <c r="J29" s="5">
        <f>SUM(C29:I29)</f>
        <v/>
      </c>
      <c r="K29" s="5" t="n"/>
    </row>
    <row r="30">
      <c r="A30" s="5">
        <f>IF(DAY($B$3+23)&lt;DAY($B$3),"",TEXT($B$3+23,"jjj"))</f>
        <v/>
      </c>
      <c r="B30" s="6">
        <f>IF(DAY($B$3+23)&lt;DAY($B$3),"",$B$3+23)</f>
        <v/>
      </c>
      <c r="C30" s="5" t="n"/>
      <c r="D30" s="5" t="n"/>
      <c r="E30" s="5" t="n"/>
      <c r="F30" s="5" t="n"/>
      <c r="G30" s="5" t="n"/>
      <c r="H30" s="5" t="n"/>
      <c r="I30" s="5" t="n"/>
      <c r="J30" s="5">
        <f>SUM(C30:I30)</f>
        <v/>
      </c>
      <c r="K30" s="5" t="n"/>
    </row>
    <row r="31">
      <c r="A31" s="5">
        <f>IF(DAY($B$3+24)&lt;DAY($B$3),"",TEXT($B$3+24,"jjj"))</f>
        <v/>
      </c>
      <c r="B31" s="6">
        <f>IF(DAY($B$3+24)&lt;DAY($B$3),"",$B$3+24)</f>
        <v/>
      </c>
      <c r="C31" s="5" t="n"/>
      <c r="D31" s="5" t="n"/>
      <c r="E31" s="5" t="n"/>
      <c r="F31" s="5" t="n"/>
      <c r="G31" s="5" t="n"/>
      <c r="H31" s="5" t="n"/>
      <c r="I31" s="5" t="n"/>
      <c r="J31" s="5">
        <f>SUM(C31:I31)</f>
        <v/>
      </c>
      <c r="K31" s="5" t="n"/>
    </row>
    <row r="32">
      <c r="A32" s="5">
        <f>IF(DAY($B$3+25)&lt;DAY($B$3),"",TEXT($B$3+25,"jjj"))</f>
        <v/>
      </c>
      <c r="B32" s="6">
        <f>IF(DAY($B$3+25)&lt;DAY($B$3),"",$B$3+25)</f>
        <v/>
      </c>
      <c r="C32" s="5" t="n"/>
      <c r="D32" s="5" t="n"/>
      <c r="E32" s="5" t="n"/>
      <c r="F32" s="5" t="n"/>
      <c r="G32" s="5" t="n"/>
      <c r="H32" s="5" t="n"/>
      <c r="I32" s="5" t="n"/>
      <c r="J32" s="5">
        <f>SUM(C32:I32)</f>
        <v/>
      </c>
      <c r="K32" s="5" t="n"/>
    </row>
    <row r="33">
      <c r="A33" s="5">
        <f>IF(DAY($B$3+26)&lt;DAY($B$3),"",TEXT($B$3+26,"jjj"))</f>
        <v/>
      </c>
      <c r="B33" s="6">
        <f>IF(DAY($B$3+26)&lt;DAY($B$3),"",$B$3+26)</f>
        <v/>
      </c>
      <c r="C33" s="5" t="n"/>
      <c r="D33" s="5" t="n"/>
      <c r="E33" s="5" t="n"/>
      <c r="F33" s="5" t="n"/>
      <c r="G33" s="5" t="n"/>
      <c r="H33" s="5" t="n"/>
      <c r="I33" s="5" t="n"/>
      <c r="J33" s="5">
        <f>SUM(C33:I33)</f>
        <v/>
      </c>
      <c r="K33" s="5" t="n"/>
    </row>
    <row r="34">
      <c r="A34" s="5">
        <f>IF(DAY($B$3+27)&lt;DAY($B$3),"",TEXT($B$3+27,"jjj"))</f>
        <v/>
      </c>
      <c r="B34" s="6">
        <f>IF(DAY($B$3+27)&lt;DAY($B$3),"",$B$3+27)</f>
        <v/>
      </c>
      <c r="C34" s="5" t="n"/>
      <c r="D34" s="5" t="n"/>
      <c r="E34" s="5" t="n"/>
      <c r="F34" s="5" t="n"/>
      <c r="G34" s="5" t="n"/>
      <c r="H34" s="5" t="n"/>
      <c r="I34" s="5" t="n"/>
      <c r="J34" s="5">
        <f>SUM(C34:I34)</f>
        <v/>
      </c>
      <c r="K34" s="5" t="n"/>
    </row>
    <row r="35">
      <c r="A35" s="5">
        <f>IF(DAY($B$3+28)&lt;DAY($B$3),"",TEXT($B$3+28,"jjj"))</f>
        <v/>
      </c>
      <c r="B35" s="6">
        <f>IF(DAY($B$3+28)&lt;DAY($B$3),"",$B$3+28)</f>
        <v/>
      </c>
      <c r="C35" s="5" t="n"/>
      <c r="D35" s="5" t="n"/>
      <c r="E35" s="5" t="n"/>
      <c r="F35" s="5" t="n"/>
      <c r="G35" s="5" t="n"/>
      <c r="H35" s="5" t="n"/>
      <c r="I35" s="5" t="n"/>
      <c r="J35" s="5">
        <f>SUM(C35:I35)</f>
        <v/>
      </c>
      <c r="K35" s="5" t="n"/>
    </row>
    <row r="36">
      <c r="A36" s="5">
        <f>IF(DAY($B$3+29)&lt;DAY($B$3),"",TEXT($B$3+29,"jjj"))</f>
        <v/>
      </c>
      <c r="B36" s="6">
        <f>IF(DAY($B$3+29)&lt;DAY($B$3),"",$B$3+29)</f>
        <v/>
      </c>
      <c r="C36" s="5" t="n"/>
      <c r="D36" s="5" t="n"/>
      <c r="E36" s="5" t="n"/>
      <c r="F36" s="5" t="n"/>
      <c r="G36" s="5" t="n"/>
      <c r="H36" s="5" t="n"/>
      <c r="I36" s="5" t="n"/>
      <c r="J36" s="5">
        <f>SUM(C36:I36)</f>
        <v/>
      </c>
      <c r="K36" s="5" t="n"/>
    </row>
    <row r="37">
      <c r="A37" s="5">
        <f>IF(DAY($B$3+30)&lt;DAY($B$3),"",TEXT($B$3+30,"jjj"))</f>
        <v/>
      </c>
      <c r="B37" s="6">
        <f>IF(DAY($B$3+30)&lt;DAY($B$3),"",$B$3+30)</f>
        <v/>
      </c>
      <c r="C37" s="5" t="n"/>
      <c r="D37" s="5" t="n"/>
      <c r="E37" s="5" t="n"/>
      <c r="F37" s="5" t="n"/>
      <c r="G37" s="5" t="n"/>
      <c r="H37" s="5" t="n"/>
      <c r="I37" s="5" t="n"/>
      <c r="J37" s="5">
        <f>SUM(C37:I37)</f>
        <v/>
      </c>
      <c r="K37" s="5" t="n"/>
    </row>
    <row r="39">
      <c r="A39" s="7" t="inlineStr">
        <is>
          <t>TOTAL</t>
        </is>
      </c>
      <c r="C39" s="8">
        <f>SUM(C7:C37)</f>
        <v/>
      </c>
      <c r="D39" s="8">
        <f>SUM(D7:D37)</f>
        <v/>
      </c>
      <c r="E39" s="8">
        <f>SUM(E7:E37)</f>
        <v/>
      </c>
      <c r="F39" s="8">
        <f>SUM(F7:F37)</f>
        <v/>
      </c>
      <c r="G39" s="8">
        <f>SUM(G7:G37)</f>
        <v/>
      </c>
      <c r="H39" s="8">
        <f>SUM(H7:H37)</f>
        <v/>
      </c>
      <c r="I39" s="8">
        <f>SUM(I7:I37)</f>
        <v/>
      </c>
      <c r="J39" s="8">
        <f>SUM(J7:J37)</f>
        <v/>
      </c>
    </row>
    <row r="40">
      <c r="A40" t="inlineStr">
        <is>
          <t>Jours produits (missions)</t>
        </is>
      </c>
      <c r="C40" s="7">
        <f>SUM(C39:E39)</f>
        <v/>
      </c>
    </row>
    <row r="41">
      <c r="A41" t="inlineStr">
        <is>
          <t>Montant HT (jours × TJM)</t>
        </is>
      </c>
      <c r="C41" s="9">
        <f>C40*$E$3</f>
        <v/>
      </c>
    </row>
    <row r="44">
      <c r="A44" s="10" t="inlineStr">
        <is>
          <t>HEURES NON OUVRÉES (HNO)</t>
        </is>
      </c>
    </row>
    <row r="45">
      <c r="A45" s="11" t="inlineStr">
        <is>
          <t>Date</t>
        </is>
      </c>
      <c r="B45" s="11" t="inlineStr">
        <is>
          <t>Mission</t>
        </is>
      </c>
      <c r="C45" s="11" t="inlineStr">
        <is>
          <t>Début</t>
        </is>
      </c>
      <c r="D45" s="11" t="inlineStr">
        <is>
          <t>Fin</t>
        </is>
      </c>
      <c r="E45" s="11" t="inlineStr">
        <is>
          <t>Heures</t>
        </is>
      </c>
      <c r="F45" s="11" t="inlineStr">
        <is>
          <t>Catégorie (soir / nuit / samedi / dimanche-férié)</t>
        </is>
      </c>
      <c r="G45" s="11" t="inlineStr">
        <is>
          <t>Coef.</t>
        </is>
      </c>
      <c r="H45" s="11" t="inlineStr">
        <is>
          <t>Heures majorées</t>
        </is>
      </c>
      <c r="I45" s="11" t="inlineStr">
        <is>
          <t>Motif</t>
        </is>
      </c>
    </row>
    <row r="46">
      <c r="A46" s="5" t="n"/>
      <c r="B46" s="5" t="n"/>
      <c r="C46" s="5" t="n"/>
      <c r="D46" s="5" t="n"/>
      <c r="E46" s="5" t="n"/>
      <c r="F46" s="5" t="n"/>
      <c r="G46" s="5" t="n"/>
      <c r="H46" s="5">
        <f>E46*G46</f>
        <v/>
      </c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>
        <f>E47*G47</f>
        <v/>
      </c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>
        <f>E48*G48</f>
        <v/>
      </c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>
        <f>E49*G49</f>
        <v/>
      </c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>
        <f>E50*G50</f>
        <v/>
      </c>
      <c r="I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>
        <f>E51*G51</f>
        <v/>
      </c>
      <c r="I51" s="5" t="n"/>
    </row>
    <row r="54">
      <c r="A54" s="10" t="inlineStr">
        <is>
          <t>ASTREINTES</t>
        </is>
      </c>
    </row>
    <row r="55">
      <c r="A55" s="11" t="inlineStr">
        <is>
          <t>Début</t>
        </is>
      </c>
      <c r="B55" s="11" t="inlineStr">
        <is>
          <t>Fin</t>
        </is>
      </c>
      <c r="C55" s="11" t="inlineStr">
        <is>
          <t>Type (semaine / week-end / férié)</t>
        </is>
      </c>
      <c r="D55" s="11" t="inlineStr">
        <is>
          <t>Heures d'intervention</t>
        </is>
      </c>
      <c r="E55" s="11" t="inlineStr">
        <is>
          <t>Mission</t>
        </is>
      </c>
      <c r="F55" s="11" t="inlineStr">
        <is>
          <t>Commentaire</t>
        </is>
      </c>
    </row>
    <row r="56">
      <c r="A56" s="5" t="n"/>
      <c r="B56" s="5" t="n"/>
      <c r="C56" s="5" t="n"/>
      <c r="D56" s="5" t="n"/>
      <c r="E56" s="5" t="n"/>
      <c r="F56" s="5" t="n"/>
    </row>
    <row r="57">
      <c r="A57" s="5" t="n"/>
      <c r="B57" s="5" t="n"/>
      <c r="C57" s="5" t="n"/>
      <c r="D57" s="5" t="n"/>
      <c r="E57" s="5" t="n"/>
      <c r="F57" s="5" t="n"/>
    </row>
    <row r="58">
      <c r="A58" s="5" t="n"/>
      <c r="B58" s="5" t="n"/>
      <c r="C58" s="5" t="n"/>
      <c r="D58" s="5" t="n"/>
      <c r="E58" s="5" t="n"/>
      <c r="F58" s="5" t="n"/>
    </row>
    <row r="59">
      <c r="A59" s="5" t="n"/>
      <c r="B59" s="5" t="n"/>
      <c r="C59" s="5" t="n"/>
      <c r="D59" s="5" t="n"/>
      <c r="E59" s="5" t="n"/>
      <c r="F59" s="5" t="n"/>
    </row>
    <row r="62">
      <c r="A62" s="10" t="inlineStr">
        <is>
          <t>FRAIS DE MISSION</t>
        </is>
      </c>
    </row>
    <row r="63">
      <c r="A63" s="11" t="inlineStr">
        <is>
          <t>Date</t>
        </is>
      </c>
      <c r="B63" s="11" t="inlineStr">
        <is>
          <t>Catégorie</t>
        </is>
      </c>
      <c r="C63" s="11" t="inlineStr">
        <is>
          <t>Montant TTC</t>
        </is>
      </c>
      <c r="D63" s="11" t="inlineStr">
        <is>
          <t>TVA</t>
        </is>
      </c>
      <c r="E63" s="11" t="inlineStr">
        <is>
          <t>Refacturable (oui/non)</t>
        </is>
      </c>
      <c r="F63" s="11" t="inlineStr">
        <is>
          <t>Justificatif joint (oui/non)</t>
        </is>
      </c>
      <c r="G63" s="11" t="inlineStr">
        <is>
          <t>Détail</t>
        </is>
      </c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t="inlineStr">
        <is>
          <t>Total frais</t>
        </is>
      </c>
      <c r="C70" s="9">
        <f>SUM(C64:C69)</f>
        <v/>
      </c>
    </row>
    <row r="73">
      <c r="A73" s="10" t="inlineStr">
        <is>
          <t>SIGNATURES</t>
        </is>
      </c>
    </row>
    <row r="74">
      <c r="A74" t="inlineStr">
        <is>
          <t>Consultant — nom, date, signature :</t>
        </is>
      </c>
      <c r="F74" t="inlineStr">
        <is>
          <t>Manager / client — nom, date, signature :</t>
        </is>
      </c>
    </row>
    <row r="75">
      <c r="A75" s="5" t="n"/>
      <c r="B75" s="5" t="n"/>
      <c r="C75" s="5" t="n"/>
      <c r="D75" s="5" t="n"/>
      <c r="F75" s="5" t="n"/>
      <c r="G75" s="5" t="n"/>
      <c r="H75" s="5" t="n"/>
      <c r="I75" s="5" t="n"/>
    </row>
    <row r="76">
      <c r="A76" s="5" t="n"/>
      <c r="B76" s="5" t="n"/>
      <c r="C76" s="5" t="n"/>
      <c r="D76" s="5" t="n"/>
      <c r="F76" s="5" t="n"/>
      <c r="G76" s="5" t="n"/>
      <c r="H76" s="5" t="n"/>
      <c r="I76" s="5" t="n"/>
    </row>
    <row r="77">
      <c r="A77" s="5" t="n"/>
      <c r="B77" s="5" t="n"/>
      <c r="C77" s="5" t="n"/>
      <c r="D77" s="5" t="n"/>
      <c r="F77" s="5" t="n"/>
      <c r="G77" s="5" t="n"/>
      <c r="H77" s="5" t="n"/>
      <c r="I77" s="5" t="n"/>
    </row>
    <row r="79">
      <c r="A79" s="3" t="inlineStr">
        <is>
          <t>Modèle gratuit proposé par ESN Suivi d'activité — CRA en ligne signé électroniquement, gratuit pour les freelances, 2 € HT par CRA validé pour les ESN et DSI.</t>
        </is>
      </c>
    </row>
  </sheetData>
  <conditionalFormatting sqref="A7:K37">
    <cfRule type="expression" priority="1" dxfId="0">
      <formula>WEEKDAY($B7,2)&gt;5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2026-09-25T11:11:42Z</dcterms:created>
  <dcterms:modified xmlns:dcterms="http://purl.org/dc/terms/" xmlns:xsi="http://www.w3.org/2001/XMLSchema-instance" xsi:type="dcterms:W3CDTF">2026-09-25T11:11:42Z</dcterms:modified>
</cp:coreProperties>
</file>